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lagodavalerie/Documents/MOS-LAINE/ACTIONS COMMERCIALES/ACO FEUTRES ET PROTECTION MAI JUIN 2026/"/>
    </mc:Choice>
  </mc:AlternateContent>
  <xr:revisionPtr revIDLastSave="0" documentId="13_ncr:1_{28866BF0-881A-5D4A-9B00-F6A9A5306265}" xr6:coauthVersionLast="47" xr6:coauthVersionMax="47" xr10:uidLastSave="{00000000-0000-0000-0000-000000000000}"/>
  <bookViews>
    <workbookView xWindow="0" yWindow="660" windowWidth="29400" windowHeight="18460" tabRatio="500" xr2:uid="{00000000-000D-0000-FFFF-FFFF00000000}"/>
  </bookViews>
  <sheets>
    <sheet name="Bon de Commande" sheetId="1" r:id="rId1"/>
  </sheets>
  <definedNames>
    <definedName name="_xlnm.Print_Area" localSheetId="0">'Bon de Commande'!$A$1:$I$51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F37" i="1"/>
  <c r="G37" i="1" s="1"/>
  <c r="I36" i="1"/>
  <c r="F36" i="1"/>
  <c r="G36" i="1" s="1"/>
  <c r="I35" i="1"/>
  <c r="F35" i="1"/>
  <c r="G35" i="1" s="1"/>
  <c r="I34" i="1"/>
  <c r="F34" i="1"/>
  <c r="G34" i="1" s="1"/>
  <c r="I33" i="1"/>
  <c r="F33" i="1"/>
  <c r="G33" i="1" s="1"/>
  <c r="I32" i="1"/>
  <c r="F32" i="1"/>
  <c r="G32" i="1" s="1"/>
  <c r="I31" i="1"/>
  <c r="F31" i="1"/>
  <c r="G31" i="1" s="1"/>
  <c r="I30" i="1"/>
  <c r="F30" i="1"/>
  <c r="G30" i="1" s="1"/>
  <c r="I29" i="1"/>
  <c r="F29" i="1"/>
  <c r="G29" i="1" s="1"/>
  <c r="I28" i="1"/>
  <c r="F28" i="1"/>
  <c r="G28" i="1" s="1"/>
  <c r="I27" i="1"/>
  <c r="F27" i="1"/>
  <c r="G27" i="1" s="1"/>
  <c r="I26" i="1"/>
  <c r="F26" i="1"/>
  <c r="G26" i="1" s="1"/>
  <c r="I25" i="1"/>
  <c r="F25" i="1"/>
  <c r="G25" i="1" s="1"/>
  <c r="I24" i="1"/>
  <c r="G24" i="1"/>
  <c r="F24" i="1"/>
  <c r="I23" i="1"/>
  <c r="F23" i="1"/>
  <c r="G23" i="1" s="1"/>
  <c r="I22" i="1"/>
  <c r="F22" i="1"/>
  <c r="G22" i="1" s="1"/>
  <c r="I21" i="1"/>
  <c r="F21" i="1"/>
  <c r="G21" i="1" s="1"/>
  <c r="I20" i="1"/>
  <c r="F20" i="1"/>
  <c r="G20" i="1" s="1"/>
  <c r="I19" i="1"/>
  <c r="F19" i="1"/>
  <c r="G19" i="1" s="1"/>
  <c r="I18" i="1"/>
  <c r="F18" i="1"/>
  <c r="G18" i="1" s="1"/>
  <c r="I17" i="1"/>
  <c r="F17" i="1"/>
  <c r="G17" i="1" s="1"/>
  <c r="I16" i="1"/>
  <c r="F16" i="1"/>
  <c r="G16" i="1" s="1"/>
  <c r="I15" i="1"/>
  <c r="F15" i="1"/>
  <c r="G15" i="1" s="1"/>
  <c r="I14" i="1"/>
  <c r="F14" i="1"/>
  <c r="G14" i="1" s="1"/>
  <c r="I13" i="1"/>
  <c r="F13" i="1"/>
  <c r="G13" i="1" s="1"/>
  <c r="I38" i="1" l="1"/>
  <c r="G38" i="1"/>
  <c r="I41" i="1" l="1"/>
  <c r="I42" i="1" s="1"/>
  <c r="I40" i="1"/>
  <c r="I39" i="1"/>
</calcChain>
</file>

<file path=xl/sharedStrings.xml><?xml version="1.0" encoding="utf-8"?>
<sst xmlns="http://schemas.openxmlformats.org/spreadsheetml/2006/main" count="60" uniqueCount="58">
  <si>
    <t>www.mos-laine.fr  |  contact@mos-laine.fr</t>
  </si>
  <si>
    <t>Client / Société :</t>
  </si>
  <si>
    <t>Adresse livraison :</t>
  </si>
  <si>
    <t>Contact / Tél :</t>
  </si>
  <si>
    <t>Qté</t>
  </si>
  <si>
    <t>Référence / Désignation</t>
  </si>
  <si>
    <t>Larg./Ø
(cm)</t>
  </si>
  <si>
    <t>Long./Haut.
(cm)</t>
  </si>
  <si>
    <t>Grammage
(g/m²)</t>
  </si>
  <si>
    <t>M²
/unité</t>
  </si>
  <si>
    <t>TOTAL
M²</t>
  </si>
  <si>
    <t>P.U. HT
(€)</t>
  </si>
  <si>
    <t>Total HT
(€)</t>
  </si>
  <si>
    <t>ROULEAU FEUTRE DE PAILLAGE 300/60</t>
  </si>
  <si>
    <t>ROULEAU FEUTRE DE PAILLAGE 300/120</t>
  </si>
  <si>
    <t>ROULEAU FEUTRE DE PAILLAGE 500/60</t>
  </si>
  <si>
    <t>ROULEAU FEUTRE DE PAILLAGE 500/120</t>
  </si>
  <si>
    <t>ROULEAU FEUTRE DE PAILLAGE 700/120</t>
  </si>
  <si>
    <t>FEUTRE DE PROTECTION 12/60/500</t>
  </si>
  <si>
    <t>FEUTRE DE PROTECTION 12/120/500</t>
  </si>
  <si>
    <t>FEUTRE DE PROTECTION 12/60/700</t>
  </si>
  <si>
    <t>FEUTRE DE PROTECTION 12/120/700</t>
  </si>
  <si>
    <t>FEUTRE DE PROTECTION 14/60/500</t>
  </si>
  <si>
    <t>FEUTRE DE PROTECTION 14/120/500</t>
  </si>
  <si>
    <t>FEUTRE DE PROTECTION 14/60/700</t>
  </si>
  <si>
    <t>FEUTRE DE PROTECTION 14/120/700</t>
  </si>
  <si>
    <t>FEUTRE DE PROTECTION 20/60/500</t>
  </si>
  <si>
    <t>FEUTRE DE PROTECTION 20/120/500</t>
  </si>
  <si>
    <t>FEUTRE DE PROTECTION 20/60/700</t>
  </si>
  <si>
    <t>FEUTRE DE PROTECTION 20/120/700</t>
  </si>
  <si>
    <t>FEUTRE DE PROTECTION 30/60/500</t>
  </si>
  <si>
    <t>FEUTRE DE PROTECTION 30/120/500</t>
  </si>
  <si>
    <t>FEUTRE DE PROTECTION 30/60/700</t>
  </si>
  <si>
    <t>FEUTRE DE PROTECTION 30/120/700</t>
  </si>
  <si>
    <t>FEUTRE DE PROTECTION 45/60/500</t>
  </si>
  <si>
    <t>FEUTRE DE PROTECTION 45/120/500</t>
  </si>
  <si>
    <t>FEUTRE DE PROTECTION 45/60/700</t>
  </si>
  <si>
    <t>FEUTRE DE PROTECTION 45/120/700</t>
  </si>
  <si>
    <t>TOTAUX</t>
  </si>
  <si>
    <t>TOTAL HT</t>
  </si>
  <si>
    <t>Total M² entre 1 000 et 3 000 m²</t>
  </si>
  <si>
    <t>Remise 2,5 %</t>
  </si>
  <si>
    <t>Total HT remisé</t>
  </si>
  <si>
    <t>Total M² entre 3 000 et 5 000 m²</t>
  </si>
  <si>
    <t>Remise 5 %</t>
  </si>
  <si>
    <t>Total M² supérieur à 5 001 m²</t>
  </si>
  <si>
    <t>Remise 7,5 %</t>
  </si>
  <si>
    <t>TOTAL TTC (TVA 20 %)</t>
  </si>
  <si>
    <t>* Tarif dégressif appliqué automatiquement selon le total m² commandé  — Prix HT départ usine Réchicourt-le-Château — TVA 20 % applicable</t>
  </si>
  <si>
    <t>Bon pour accord — Signature et cachet du client :</t>
  </si>
  <si>
    <t>Validation MOS-LAINE (signature + date) :</t>
  </si>
  <si>
    <t>EXTRAITS DES CONDITIONS GÉNÉRALES DE VENTE — En vigueur au 01/01/2026</t>
  </si>
  <si>
    <t>Art. 1 – Champ d'application : Les présentes CGV régissent l'ensemble des ventes de matériaux de construction réalisées par Mos'Laine SAS, 1 place du Général-de-Gaulle, 57810 Réchicourt-le-Château (RCS Metz n° 90213871800017). Toute commande implique leur acceptation sans réserve.
Art. 2 – Commandes : Les commandes sont passées par email (contact@mos-laine.fr) ou via notre site. Toute commande fait l'objet d'une confirmation écrite. Les commandes sur-mesure ne peuvent être modifiées ni annulées après acceptation.
Art. 3 – Prix : Prix en vigueur au jour de la commande, exprimés en € HT et TTC, départ usine Réchicourt-le-Château. Frais de livraison, manutention et emballage spécifique facturés en sus.
Art. 4 – Paiement : Comptant pour les particuliers et 1ers achats professionnels ; à 30 jours pour les clients à compte validé. En cas de retard : pénalités au taux BCE + 10 pts + indemnité forfaitaire de 40 €. Réserve de propriété jusqu'au paiement intégral.</t>
  </si>
  <si>
    <t>Art. 5 – Livraison : Délais indicatifs à compter de la confirmation. Retard ne justifiant pas annulation ni indemnisation. Réception : toute réserve doit être notée sur le bon de livraison et confirmée par LRAR sous 3 jours ouvrables.
Art. 6 – Garanties : Conformité aux normes en vigueur. Garantie légale des vices cachés (art. 1641 C. civ.). Exclusions : mauvaise utilisation, stockage inapproprié, modifications du client.
Art. 7 – Retours : Produits standards non ouverts acceptés sous 14 jours (frais de restocking 15 %, transport à charge du client). Produits sur-mesure ou coupés : aucun retour possible.
Art. 9/12 – Responsabilité &amp; Droit applicable : Responsabilité limitée au remplacement ou remboursement des produits défectueux. Droit français applicable. Compétence exclusive : Tribunaux de Metz.</t>
  </si>
  <si>
    <t>Feutres &amp; Géotextiles Naturels - 100 % Laine de mouton</t>
  </si>
  <si>
    <t>Date : ___/___/    N° commande : ______________</t>
  </si>
  <si>
    <t>BON DE COMMANDE                                         DATE LIMITE COMMANDE : 24/08/26  LIVRAISON 2nd QUINZAINE OCTOBRE 2026</t>
  </si>
  <si>
    <t>Mos-Laine 1 place du Général-de-Gaulle  57810 Réchicourt-le-Château  - contact@mos-laine.fr  -  www.mos-laine.fr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</si>
</sst>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5" x14ac:knownFonts="1">
    <font>
      <sz val="11"/>
      <color theme="1"/>
      <name val="Calibri"/>
      <family val="2"/>
      <charset val="1"/>
    </font>
    <font>
      <b/>
      <sz val="28"/>
      <color rgb="FFFFFFFF"/>
      <name val="Arial"/>
      <family val="2"/>
    </font>
    <font>
      <sz val="9"/>
      <color rgb="FFC8E6C9"/>
      <name val="Arial"/>
      <family val="2"/>
    </font>
    <font>
      <i/>
      <sz val="10"/>
      <color rgb="FFC8E6C9"/>
      <name val="Arial"/>
      <family val="2"/>
    </font>
    <font>
      <sz val="9"/>
      <color rgb="FFFFFFFF"/>
      <name val="Arial"/>
      <family val="2"/>
    </font>
    <font>
      <b/>
      <sz val="9"/>
      <color rgb="FF2C2C2C"/>
      <name val="Arial"/>
      <family val="2"/>
    </font>
    <font>
      <b/>
      <sz val="9"/>
      <color rgb="FFFFFFFF"/>
      <name val="Arial"/>
      <family val="2"/>
    </font>
    <font>
      <sz val="9"/>
      <color rgb="FF2C2C2C"/>
      <name val="Arial"/>
      <family val="2"/>
    </font>
    <font>
      <b/>
      <sz val="10"/>
      <color rgb="FFFFFFFF"/>
      <name val="Arial"/>
      <family val="2"/>
    </font>
    <font>
      <b/>
      <sz val="10"/>
      <color rgb="FFC8963E"/>
      <name val="Arial"/>
      <family val="2"/>
    </font>
    <font>
      <b/>
      <sz val="11"/>
      <color rgb="FFFFFFFF"/>
      <name val="Arial"/>
      <family val="2"/>
    </font>
    <font>
      <i/>
      <sz val="8"/>
      <color rgb="FF888888"/>
      <name val="Arial"/>
      <family val="2"/>
    </font>
    <font>
      <sz val="7.5"/>
      <color rgb="FF2C2C2C"/>
      <name val="Arial"/>
      <family val="2"/>
    </font>
    <font>
      <i/>
      <sz val="8"/>
      <color rgb="FF555555"/>
      <name val="Arial"/>
      <family val="2"/>
    </font>
    <font>
      <sz val="1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D6A2D"/>
        <bgColor rgb="FF555555"/>
      </patternFill>
    </fill>
    <fill>
      <patternFill patternType="solid">
        <fgColor rgb="FF4A9B4A"/>
        <bgColor rgb="FF2D6A2D"/>
      </patternFill>
    </fill>
    <fill>
      <patternFill patternType="solid">
        <fgColor rgb="FFF5F5F5"/>
        <bgColor rgb="FFFAFAFA"/>
      </patternFill>
    </fill>
    <fill>
      <patternFill patternType="solid">
        <fgColor rgb="FFFFFFFF"/>
        <bgColor rgb="FFFAFAFA"/>
      </patternFill>
    </fill>
    <fill>
      <patternFill patternType="solid">
        <fgColor rgb="FFEAF4EA"/>
        <bgColor rgb="FFF5F5F5"/>
      </patternFill>
    </fill>
    <fill>
      <patternFill patternType="solid">
        <fgColor rgb="FFFFF8E1"/>
        <bgColor rgb="FFFFF3CD"/>
      </patternFill>
    </fill>
    <fill>
      <patternFill patternType="solid">
        <fgColor rgb="FFFFF3CD"/>
        <bgColor rgb="FFFFF8E1"/>
      </patternFill>
    </fill>
    <fill>
      <patternFill patternType="solid">
        <fgColor rgb="FF2C2C2C"/>
        <bgColor rgb="FF333300"/>
      </patternFill>
    </fill>
    <fill>
      <patternFill patternType="solid">
        <fgColor rgb="FFFAFAFA"/>
        <bgColor rgb="FFFFFFFF"/>
      </patternFill>
    </fill>
  </fills>
  <borders count="8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D6A2D"/>
      </left>
      <right style="medium">
        <color rgb="FF2D6A2D"/>
      </right>
      <top style="medium">
        <color rgb="FF2D6A2D"/>
      </top>
      <bottom style="medium">
        <color rgb="FF2D6A2D"/>
      </bottom>
      <diagonal/>
    </border>
    <border>
      <left style="thin">
        <color rgb="FFC8963E"/>
      </left>
      <right/>
      <top style="thin">
        <color rgb="FFC8963E"/>
      </top>
      <bottom style="thin">
        <color rgb="FFC8963E"/>
      </bottom>
      <diagonal/>
    </border>
    <border>
      <left style="thin">
        <color rgb="FFC8963E"/>
      </left>
      <right style="thin">
        <color rgb="FFC8963E"/>
      </right>
      <top style="thin">
        <color rgb="FFC8963E"/>
      </top>
      <bottom style="thin">
        <color rgb="FFC8963E"/>
      </bottom>
      <diagonal/>
    </border>
    <border>
      <left style="medium">
        <color rgb="FF2D6A2D"/>
      </left>
      <right/>
      <top style="medium">
        <color rgb="FF2D6A2D"/>
      </top>
      <bottom style="medium">
        <color rgb="FF2D6A2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3" borderId="4" xfId="0" applyFont="1" applyFill="1" applyBorder="1" applyAlignment="1">
      <alignment horizontal="center" vertical="center"/>
    </xf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3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/>
    </xf>
    <xf numFmtId="4" fontId="7" fillId="6" borderId="3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4" fontId="7" fillId="5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5" fillId="8" borderId="6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 applyProtection="1">
      <alignment horizontal="center" vertical="center"/>
      <protection locked="0"/>
    </xf>
    <xf numFmtId="3" fontId="7" fillId="5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5" fillId="4" borderId="1" xfId="0" applyFont="1" applyFill="1" applyBorder="1" applyAlignment="1">
      <alignment horizontal="righ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6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D6A2D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8E1"/>
      <rgbColor rgb="FFEAF4EA"/>
      <rgbColor rgb="FF660066"/>
      <rgbColor rgb="FFFF8080"/>
      <rgbColor rgb="FF0066CC"/>
      <rgbColor rgb="FFFAFA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8E6C9"/>
      <rgbColor rgb="FFFFF3C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63E"/>
      <rgbColor rgb="FFFF6600"/>
      <rgbColor rgb="FF555555"/>
      <rgbColor rgb="FFAAAAAA"/>
      <rgbColor rgb="FF003366"/>
      <rgbColor rgb="FF4A9B4A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1130300</xdr:colOff>
      <xdr:row>1</xdr:row>
      <xdr:rowOff>88900</xdr:rowOff>
    </xdr:from>
    <xdr:to>
      <xdr:col>2</xdr:col>
      <xdr:colOff>114554</xdr:colOff>
      <xdr:row>4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022530-0DBE-87C2-DB48-B228ED6E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900" y="203200"/>
          <a:ext cx="203225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Normal="100" workbookViewId="0">
      <pane ySplit="12" topLeftCell="A21" activePane="bottomLeft" state="frozen"/>
      <selection pane="bottomLeft" activeCell="D26" sqref="D26"/>
    </sheetView>
  </sheetViews>
  <sheetFormatPr baseColWidth="10" defaultColWidth="8.6640625" defaultRowHeight="15" x14ac:dyDescent="0.2"/>
  <cols>
    <col min="1" max="1" width="8" customWidth="1"/>
    <col min="2" max="2" width="40" customWidth="1"/>
    <col min="3" max="3" width="12" customWidth="1"/>
    <col min="4" max="4" width="14" customWidth="1"/>
    <col min="5" max="5" width="13" customWidth="1"/>
    <col min="6" max="6" width="10" customWidth="1"/>
    <col min="7" max="7" width="11" customWidth="1"/>
    <col min="8" max="8" width="12" customWidth="1"/>
    <col min="9" max="9" width="14" customWidth="1"/>
  </cols>
  <sheetData>
    <row r="1" spans="1:9" ht="29" customHeight="1" x14ac:dyDescent="0.2">
      <c r="A1" s="2"/>
      <c r="B1" s="2"/>
      <c r="C1" s="2"/>
      <c r="D1" s="2"/>
      <c r="E1" s="22" t="s">
        <v>56</v>
      </c>
      <c r="F1" s="23"/>
      <c r="G1" s="23"/>
      <c r="H1" s="23"/>
      <c r="I1" s="23"/>
    </row>
    <row r="2" spans="1:9" ht="31.5" customHeight="1" x14ac:dyDescent="0.2">
      <c r="A2" s="18"/>
      <c r="B2" s="18"/>
      <c r="C2" s="18"/>
      <c r="D2" s="18"/>
      <c r="E2" s="23"/>
      <c r="F2" s="23"/>
      <c r="G2" s="23"/>
      <c r="H2" s="23"/>
      <c r="I2" s="23"/>
    </row>
    <row r="3" spans="1:9" ht="19.5" customHeight="1" x14ac:dyDescent="0.2">
      <c r="A3" s="18"/>
      <c r="B3" s="18"/>
      <c r="C3" s="18"/>
      <c r="D3" s="18"/>
      <c r="E3" s="23"/>
      <c r="F3" s="23"/>
      <c r="G3" s="23"/>
      <c r="H3" s="23"/>
      <c r="I3" s="23"/>
    </row>
    <row r="4" spans="1:9" ht="18" customHeight="1" x14ac:dyDescent="0.2">
      <c r="A4" s="18"/>
      <c r="B4" s="18"/>
      <c r="C4" s="18"/>
      <c r="D4" s="18"/>
      <c r="E4" s="19" t="s">
        <v>0</v>
      </c>
      <c r="F4" s="19"/>
      <c r="G4" s="19"/>
      <c r="H4" s="19"/>
      <c r="I4" s="19"/>
    </row>
    <row r="5" spans="1:9" ht="18" customHeight="1" x14ac:dyDescent="0.2">
      <c r="A5" s="20" t="s">
        <v>54</v>
      </c>
      <c r="B5" s="20"/>
      <c r="C5" s="20"/>
      <c r="D5" s="20"/>
      <c r="E5" s="21" t="s">
        <v>55</v>
      </c>
      <c r="F5" s="21"/>
      <c r="G5" s="21"/>
      <c r="H5" s="21"/>
      <c r="I5" s="21"/>
    </row>
    <row r="6" spans="1:9" ht="18" customHeight="1" x14ac:dyDescent="0.2">
      <c r="A6" s="20"/>
      <c r="B6" s="20"/>
      <c r="C6" s="20"/>
      <c r="D6" s="20"/>
      <c r="E6" s="21"/>
      <c r="F6" s="21"/>
      <c r="G6" s="21"/>
      <c r="H6" s="21"/>
      <c r="I6" s="21"/>
    </row>
    <row r="7" spans="1:9" ht="6" customHeight="1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6.5" customHeight="1" x14ac:dyDescent="0.2">
      <c r="A8" s="25" t="s">
        <v>1</v>
      </c>
      <c r="B8" s="25"/>
      <c r="C8" s="26"/>
      <c r="D8" s="26"/>
      <c r="E8" s="26"/>
      <c r="F8" s="26"/>
      <c r="G8" s="26"/>
      <c r="H8" s="26"/>
      <c r="I8" s="26"/>
    </row>
    <row r="9" spans="1:9" ht="16.5" customHeight="1" x14ac:dyDescent="0.2">
      <c r="A9" s="25" t="s">
        <v>2</v>
      </c>
      <c r="B9" s="25"/>
      <c r="C9" s="26"/>
      <c r="D9" s="26"/>
      <c r="E9" s="26"/>
      <c r="F9" s="26"/>
      <c r="G9" s="26"/>
      <c r="H9" s="26"/>
      <c r="I9" s="26"/>
    </row>
    <row r="10" spans="1:9" ht="16.5" customHeight="1" x14ac:dyDescent="0.2">
      <c r="A10" s="25" t="s">
        <v>3</v>
      </c>
      <c r="B10" s="25"/>
      <c r="C10" s="26"/>
      <c r="D10" s="26"/>
      <c r="E10" s="26"/>
      <c r="F10" s="26"/>
      <c r="G10" s="26"/>
      <c r="H10" s="26"/>
      <c r="I10" s="26"/>
    </row>
    <row r="11" spans="1:9" ht="7.5" customHeight="1" x14ac:dyDescent="0.2"/>
    <row r="12" spans="1:9" ht="31.5" customHeight="1" x14ac:dyDescent="0.2">
      <c r="A12" s="3" t="s">
        <v>4</v>
      </c>
      <c r="B12" s="3" t="s">
        <v>5</v>
      </c>
      <c r="C12" s="3" t="s">
        <v>6</v>
      </c>
      <c r="D12" s="3" t="s">
        <v>7</v>
      </c>
      <c r="E12" s="3" t="s">
        <v>8</v>
      </c>
      <c r="F12" s="3" t="s">
        <v>9</v>
      </c>
      <c r="G12" s="3" t="s">
        <v>10</v>
      </c>
      <c r="H12" s="3" t="s">
        <v>11</v>
      </c>
      <c r="I12" s="3" t="s">
        <v>12</v>
      </c>
    </row>
    <row r="13" spans="1:9" ht="16.5" customHeight="1" x14ac:dyDescent="0.2">
      <c r="A13" s="16"/>
      <c r="B13" s="5" t="s">
        <v>13</v>
      </c>
      <c r="C13" s="4">
        <v>60</v>
      </c>
      <c r="D13" s="4">
        <v>3000</v>
      </c>
      <c r="E13" s="4">
        <v>300</v>
      </c>
      <c r="F13" s="6">
        <f>(C13/100)*(D13/100)</f>
        <v>18</v>
      </c>
      <c r="G13" s="6">
        <f t="shared" ref="G13:G37" si="0">A13*F13</f>
        <v>0</v>
      </c>
      <c r="H13" s="6">
        <v>60.3</v>
      </c>
      <c r="I13" s="7">
        <f t="shared" ref="I13:I37" si="1">A13*H13</f>
        <v>0</v>
      </c>
    </row>
    <row r="14" spans="1:9" ht="16.5" customHeight="1" x14ac:dyDescent="0.2">
      <c r="A14" s="17"/>
      <c r="B14" s="9" t="s">
        <v>14</v>
      </c>
      <c r="C14" s="8">
        <v>120</v>
      </c>
      <c r="D14" s="8">
        <v>3000</v>
      </c>
      <c r="E14" s="8">
        <v>300</v>
      </c>
      <c r="F14" s="10">
        <f>(C14/100)*(D14/100)</f>
        <v>36</v>
      </c>
      <c r="G14" s="10">
        <f t="shared" si="0"/>
        <v>0</v>
      </c>
      <c r="H14" s="10">
        <v>120.6</v>
      </c>
      <c r="I14" s="11">
        <f t="shared" si="1"/>
        <v>0</v>
      </c>
    </row>
    <row r="15" spans="1:9" ht="16.5" customHeight="1" x14ac:dyDescent="0.2">
      <c r="A15" s="16"/>
      <c r="B15" s="5" t="s">
        <v>15</v>
      </c>
      <c r="C15" s="4">
        <v>60</v>
      </c>
      <c r="D15" s="4">
        <v>3000</v>
      </c>
      <c r="E15" s="4">
        <v>500</v>
      </c>
      <c r="F15" s="6">
        <f>(C15/100)*(D15/100)</f>
        <v>18</v>
      </c>
      <c r="G15" s="6">
        <f t="shared" si="0"/>
        <v>0</v>
      </c>
      <c r="H15" s="6">
        <v>98.1</v>
      </c>
      <c r="I15" s="7">
        <f t="shared" si="1"/>
        <v>0</v>
      </c>
    </row>
    <row r="16" spans="1:9" ht="16.5" customHeight="1" x14ac:dyDescent="0.2">
      <c r="A16" s="17"/>
      <c r="B16" s="9" t="s">
        <v>16</v>
      </c>
      <c r="C16" s="8">
        <v>120</v>
      </c>
      <c r="D16" s="8">
        <v>3000</v>
      </c>
      <c r="E16" s="8">
        <v>500</v>
      </c>
      <c r="F16" s="10">
        <f>(C16/100)*(D16/100)</f>
        <v>36</v>
      </c>
      <c r="G16" s="10">
        <f t="shared" si="0"/>
        <v>0</v>
      </c>
      <c r="H16" s="10">
        <v>196.2</v>
      </c>
      <c r="I16" s="11">
        <f t="shared" si="1"/>
        <v>0</v>
      </c>
    </row>
    <row r="17" spans="1:9" ht="16.5" customHeight="1" x14ac:dyDescent="0.2">
      <c r="A17" s="16"/>
      <c r="B17" s="5" t="s">
        <v>17</v>
      </c>
      <c r="C17" s="4">
        <v>120</v>
      </c>
      <c r="D17" s="4">
        <v>3000</v>
      </c>
      <c r="E17" s="4">
        <v>700</v>
      </c>
      <c r="F17" s="6">
        <f>(C17/100)*(D17/100)</f>
        <v>36</v>
      </c>
      <c r="G17" s="6">
        <f t="shared" si="0"/>
        <v>0</v>
      </c>
      <c r="H17" s="6">
        <v>273.60000000000002</v>
      </c>
      <c r="I17" s="7">
        <f t="shared" si="1"/>
        <v>0</v>
      </c>
    </row>
    <row r="18" spans="1:9" ht="16.5" customHeight="1" x14ac:dyDescent="0.2">
      <c r="A18" s="17"/>
      <c r="B18" s="9" t="s">
        <v>18</v>
      </c>
      <c r="C18" s="8">
        <v>12</v>
      </c>
      <c r="D18" s="8">
        <v>60</v>
      </c>
      <c r="E18" s="8">
        <v>500</v>
      </c>
      <c r="F18" s="10">
        <f t="shared" ref="F18:F37" si="2">(2*C18/100)*(D18/100)</f>
        <v>0.14399999999999999</v>
      </c>
      <c r="G18" s="10">
        <f t="shared" si="0"/>
        <v>0</v>
      </c>
      <c r="H18" s="10">
        <v>2.0699999999999998</v>
      </c>
      <c r="I18" s="11">
        <f t="shared" si="1"/>
        <v>0</v>
      </c>
    </row>
    <row r="19" spans="1:9" ht="16.5" customHeight="1" x14ac:dyDescent="0.2">
      <c r="A19" s="16"/>
      <c r="B19" s="5" t="s">
        <v>19</v>
      </c>
      <c r="C19" s="4">
        <v>12</v>
      </c>
      <c r="D19" s="4">
        <v>120</v>
      </c>
      <c r="E19" s="4">
        <v>500</v>
      </c>
      <c r="F19" s="6">
        <f t="shared" si="2"/>
        <v>0.28799999999999998</v>
      </c>
      <c r="G19" s="6">
        <f t="shared" si="0"/>
        <v>0</v>
      </c>
      <c r="H19" s="6">
        <v>2.89</v>
      </c>
      <c r="I19" s="7">
        <f t="shared" si="1"/>
        <v>0</v>
      </c>
    </row>
    <row r="20" spans="1:9" ht="16.5" customHeight="1" x14ac:dyDescent="0.2">
      <c r="A20" s="17"/>
      <c r="B20" s="9" t="s">
        <v>20</v>
      </c>
      <c r="C20" s="8">
        <v>12</v>
      </c>
      <c r="D20" s="8">
        <v>60</v>
      </c>
      <c r="E20" s="8">
        <v>700</v>
      </c>
      <c r="F20" s="10">
        <f t="shared" si="2"/>
        <v>0.14399999999999999</v>
      </c>
      <c r="G20" s="10">
        <f t="shared" si="0"/>
        <v>0</v>
      </c>
      <c r="H20" s="10">
        <v>2.39</v>
      </c>
      <c r="I20" s="11">
        <f t="shared" si="1"/>
        <v>0</v>
      </c>
    </row>
    <row r="21" spans="1:9" ht="16.5" customHeight="1" x14ac:dyDescent="0.2">
      <c r="A21" s="16"/>
      <c r="B21" s="5" t="s">
        <v>21</v>
      </c>
      <c r="C21" s="4">
        <v>12</v>
      </c>
      <c r="D21" s="4">
        <v>120</v>
      </c>
      <c r="E21" s="4">
        <v>700</v>
      </c>
      <c r="F21" s="6">
        <f t="shared" si="2"/>
        <v>0.28799999999999998</v>
      </c>
      <c r="G21" s="6">
        <f t="shared" si="0"/>
        <v>0</v>
      </c>
      <c r="H21" s="6">
        <v>3.53</v>
      </c>
      <c r="I21" s="7">
        <f t="shared" si="1"/>
        <v>0</v>
      </c>
    </row>
    <row r="22" spans="1:9" ht="16.5" customHeight="1" x14ac:dyDescent="0.2">
      <c r="A22" s="17"/>
      <c r="B22" s="9" t="s">
        <v>22</v>
      </c>
      <c r="C22" s="8">
        <v>14</v>
      </c>
      <c r="D22" s="8">
        <v>60</v>
      </c>
      <c r="E22" s="8">
        <v>500</v>
      </c>
      <c r="F22" s="10">
        <f t="shared" si="2"/>
        <v>0.16800000000000001</v>
      </c>
      <c r="G22" s="10">
        <f t="shared" si="0"/>
        <v>0</v>
      </c>
      <c r="H22" s="10">
        <v>2.2000000000000002</v>
      </c>
      <c r="I22" s="11">
        <f t="shared" si="1"/>
        <v>0</v>
      </c>
    </row>
    <row r="23" spans="1:9" ht="16.5" customHeight="1" x14ac:dyDescent="0.2">
      <c r="A23" s="16"/>
      <c r="B23" s="5" t="s">
        <v>23</v>
      </c>
      <c r="C23" s="4">
        <v>14</v>
      </c>
      <c r="D23" s="4">
        <v>120</v>
      </c>
      <c r="E23" s="4">
        <v>500</v>
      </c>
      <c r="F23" s="6">
        <f t="shared" si="2"/>
        <v>0.33600000000000002</v>
      </c>
      <c r="G23" s="6">
        <f t="shared" si="0"/>
        <v>0</v>
      </c>
      <c r="H23" s="6">
        <v>3.15</v>
      </c>
      <c r="I23" s="7">
        <f t="shared" si="1"/>
        <v>0</v>
      </c>
    </row>
    <row r="24" spans="1:9" ht="16.5" customHeight="1" x14ac:dyDescent="0.2">
      <c r="A24" s="17"/>
      <c r="B24" s="9" t="s">
        <v>24</v>
      </c>
      <c r="C24" s="8">
        <v>14</v>
      </c>
      <c r="D24" s="8">
        <v>60</v>
      </c>
      <c r="E24" s="8">
        <v>700</v>
      </c>
      <c r="F24" s="10">
        <f t="shared" si="2"/>
        <v>0.16800000000000001</v>
      </c>
      <c r="G24" s="10">
        <f t="shared" si="0"/>
        <v>0</v>
      </c>
      <c r="H24" s="10">
        <v>2.57</v>
      </c>
      <c r="I24" s="11">
        <f t="shared" si="1"/>
        <v>0</v>
      </c>
    </row>
    <row r="25" spans="1:9" ht="16.5" customHeight="1" x14ac:dyDescent="0.2">
      <c r="A25" s="16"/>
      <c r="B25" s="5" t="s">
        <v>25</v>
      </c>
      <c r="C25" s="4">
        <v>14</v>
      </c>
      <c r="D25" s="4">
        <v>120</v>
      </c>
      <c r="E25" s="4">
        <v>700</v>
      </c>
      <c r="F25" s="6">
        <f t="shared" si="2"/>
        <v>0.33600000000000002</v>
      </c>
      <c r="G25" s="6">
        <f t="shared" si="0"/>
        <v>0</v>
      </c>
      <c r="H25" s="6">
        <v>3.89</v>
      </c>
      <c r="I25" s="7">
        <f t="shared" si="1"/>
        <v>0</v>
      </c>
    </row>
    <row r="26" spans="1:9" ht="16.5" customHeight="1" x14ac:dyDescent="0.2">
      <c r="A26" s="17"/>
      <c r="B26" s="9" t="s">
        <v>26</v>
      </c>
      <c r="C26" s="8">
        <v>20</v>
      </c>
      <c r="D26" s="8">
        <v>60</v>
      </c>
      <c r="E26" s="8">
        <v>500</v>
      </c>
      <c r="F26" s="10">
        <f t="shared" si="2"/>
        <v>0.24</v>
      </c>
      <c r="G26" s="10">
        <f t="shared" si="0"/>
        <v>0</v>
      </c>
      <c r="H26" s="10">
        <v>2.59</v>
      </c>
      <c r="I26" s="11">
        <f t="shared" si="1"/>
        <v>0</v>
      </c>
    </row>
    <row r="27" spans="1:9" ht="16.5" customHeight="1" x14ac:dyDescent="0.2">
      <c r="A27" s="16"/>
      <c r="B27" s="5" t="s">
        <v>27</v>
      </c>
      <c r="C27" s="4">
        <v>20</v>
      </c>
      <c r="D27" s="4">
        <v>120</v>
      </c>
      <c r="E27" s="4">
        <v>500</v>
      </c>
      <c r="F27" s="6">
        <f t="shared" si="2"/>
        <v>0.48</v>
      </c>
      <c r="G27" s="6">
        <f t="shared" si="0"/>
        <v>0</v>
      </c>
      <c r="H27" s="6">
        <v>3.93</v>
      </c>
      <c r="I27" s="7">
        <f t="shared" si="1"/>
        <v>0</v>
      </c>
    </row>
    <row r="28" spans="1:9" ht="16.5" customHeight="1" x14ac:dyDescent="0.2">
      <c r="A28" s="17"/>
      <c r="B28" s="9" t="s">
        <v>28</v>
      </c>
      <c r="C28" s="8">
        <v>20</v>
      </c>
      <c r="D28" s="8">
        <v>60</v>
      </c>
      <c r="E28" s="8">
        <v>700</v>
      </c>
      <c r="F28" s="10">
        <f t="shared" si="2"/>
        <v>0.24</v>
      </c>
      <c r="G28" s="10">
        <f t="shared" si="0"/>
        <v>0</v>
      </c>
      <c r="H28" s="10">
        <v>3.12</v>
      </c>
      <c r="I28" s="11">
        <f t="shared" si="1"/>
        <v>0</v>
      </c>
    </row>
    <row r="29" spans="1:9" ht="16.5" customHeight="1" x14ac:dyDescent="0.2">
      <c r="A29" s="16"/>
      <c r="B29" s="5" t="s">
        <v>29</v>
      </c>
      <c r="C29" s="4">
        <v>20</v>
      </c>
      <c r="D29" s="4">
        <v>120</v>
      </c>
      <c r="E29" s="4">
        <v>700</v>
      </c>
      <c r="F29" s="6">
        <f t="shared" si="2"/>
        <v>0.48</v>
      </c>
      <c r="G29" s="6">
        <f t="shared" si="0"/>
        <v>0</v>
      </c>
      <c r="H29" s="6">
        <v>4.99</v>
      </c>
      <c r="I29" s="7">
        <f t="shared" si="1"/>
        <v>0</v>
      </c>
    </row>
    <row r="30" spans="1:9" ht="16.5" customHeight="1" x14ac:dyDescent="0.2">
      <c r="A30" s="17"/>
      <c r="B30" s="9" t="s">
        <v>30</v>
      </c>
      <c r="C30" s="8">
        <v>30</v>
      </c>
      <c r="D30" s="8">
        <v>60</v>
      </c>
      <c r="E30" s="8">
        <v>500</v>
      </c>
      <c r="F30" s="10">
        <f t="shared" si="2"/>
        <v>0.36</v>
      </c>
      <c r="G30" s="10">
        <f t="shared" si="0"/>
        <v>0</v>
      </c>
      <c r="H30" s="10">
        <v>3.24</v>
      </c>
      <c r="I30" s="11">
        <f t="shared" si="1"/>
        <v>0</v>
      </c>
    </row>
    <row r="31" spans="1:9" ht="16.5" customHeight="1" x14ac:dyDescent="0.2">
      <c r="A31" s="16"/>
      <c r="B31" s="5" t="s">
        <v>31</v>
      </c>
      <c r="C31" s="4">
        <v>30</v>
      </c>
      <c r="D31" s="4">
        <v>120</v>
      </c>
      <c r="E31" s="4">
        <v>500</v>
      </c>
      <c r="F31" s="6">
        <f t="shared" si="2"/>
        <v>0.72</v>
      </c>
      <c r="G31" s="6">
        <f t="shared" si="0"/>
        <v>0</v>
      </c>
      <c r="H31" s="6">
        <v>5.24</v>
      </c>
      <c r="I31" s="7">
        <f t="shared" si="1"/>
        <v>0</v>
      </c>
    </row>
    <row r="32" spans="1:9" ht="16.5" customHeight="1" x14ac:dyDescent="0.2">
      <c r="A32" s="17"/>
      <c r="B32" s="9" t="s">
        <v>32</v>
      </c>
      <c r="C32" s="8">
        <v>30</v>
      </c>
      <c r="D32" s="8">
        <v>60</v>
      </c>
      <c r="E32" s="8">
        <v>700</v>
      </c>
      <c r="F32" s="10">
        <f t="shared" si="2"/>
        <v>0.36</v>
      </c>
      <c r="G32" s="10">
        <f t="shared" si="0"/>
        <v>0</v>
      </c>
      <c r="H32" s="10">
        <v>4.03</v>
      </c>
      <c r="I32" s="11">
        <f t="shared" si="1"/>
        <v>0</v>
      </c>
    </row>
    <row r="33" spans="1:9" ht="16.5" customHeight="1" x14ac:dyDescent="0.2">
      <c r="A33" s="16"/>
      <c r="B33" s="5" t="s">
        <v>33</v>
      </c>
      <c r="C33" s="4">
        <v>30</v>
      </c>
      <c r="D33" s="4">
        <v>120</v>
      </c>
      <c r="E33" s="4">
        <v>700</v>
      </c>
      <c r="F33" s="6">
        <f t="shared" si="2"/>
        <v>0.72</v>
      </c>
      <c r="G33" s="6">
        <f t="shared" si="0"/>
        <v>0</v>
      </c>
      <c r="H33" s="6">
        <v>6.81</v>
      </c>
      <c r="I33" s="7">
        <f t="shared" si="1"/>
        <v>0</v>
      </c>
    </row>
    <row r="34" spans="1:9" ht="16.5" customHeight="1" x14ac:dyDescent="0.2">
      <c r="A34" s="17"/>
      <c r="B34" s="9" t="s">
        <v>34</v>
      </c>
      <c r="C34" s="8">
        <v>45</v>
      </c>
      <c r="D34" s="8">
        <v>60</v>
      </c>
      <c r="E34" s="8">
        <v>500</v>
      </c>
      <c r="F34" s="10">
        <f t="shared" si="2"/>
        <v>0.54</v>
      </c>
      <c r="G34" s="10">
        <f t="shared" si="0"/>
        <v>0</v>
      </c>
      <c r="H34" s="10">
        <v>4.2300000000000004</v>
      </c>
      <c r="I34" s="11">
        <f t="shared" si="1"/>
        <v>0</v>
      </c>
    </row>
    <row r="35" spans="1:9" ht="16.5" customHeight="1" x14ac:dyDescent="0.2">
      <c r="A35" s="16"/>
      <c r="B35" s="5" t="s">
        <v>35</v>
      </c>
      <c r="C35" s="4">
        <v>45</v>
      </c>
      <c r="D35" s="4">
        <v>120</v>
      </c>
      <c r="E35" s="4">
        <v>500</v>
      </c>
      <c r="F35" s="6">
        <f t="shared" si="2"/>
        <v>1.08</v>
      </c>
      <c r="G35" s="6">
        <f t="shared" si="0"/>
        <v>0</v>
      </c>
      <c r="H35" s="6">
        <v>7.2</v>
      </c>
      <c r="I35" s="7">
        <f t="shared" si="1"/>
        <v>0</v>
      </c>
    </row>
    <row r="36" spans="1:9" ht="16.5" customHeight="1" x14ac:dyDescent="0.2">
      <c r="A36" s="17"/>
      <c r="B36" s="9" t="s">
        <v>36</v>
      </c>
      <c r="C36" s="8">
        <v>45</v>
      </c>
      <c r="D36" s="8">
        <v>60</v>
      </c>
      <c r="E36" s="8">
        <v>700</v>
      </c>
      <c r="F36" s="10">
        <f t="shared" si="2"/>
        <v>0.54</v>
      </c>
      <c r="G36" s="10">
        <f t="shared" si="0"/>
        <v>0</v>
      </c>
      <c r="H36" s="10">
        <v>5.4</v>
      </c>
      <c r="I36" s="11">
        <f t="shared" si="1"/>
        <v>0</v>
      </c>
    </row>
    <row r="37" spans="1:9" ht="16.5" customHeight="1" x14ac:dyDescent="0.2">
      <c r="A37" s="16"/>
      <c r="B37" s="5" t="s">
        <v>37</v>
      </c>
      <c r="C37" s="4">
        <v>45</v>
      </c>
      <c r="D37" s="4">
        <v>120</v>
      </c>
      <c r="E37" s="4">
        <v>700</v>
      </c>
      <c r="F37" s="6">
        <f t="shared" si="2"/>
        <v>1.08</v>
      </c>
      <c r="G37" s="6">
        <f t="shared" si="0"/>
        <v>0</v>
      </c>
      <c r="H37" s="6">
        <v>9.5500000000000007</v>
      </c>
      <c r="I37" s="7">
        <f t="shared" si="1"/>
        <v>0</v>
      </c>
    </row>
    <row r="38" spans="1:9" ht="21.75" customHeight="1" x14ac:dyDescent="0.2">
      <c r="A38" s="27" t="s">
        <v>38</v>
      </c>
      <c r="B38" s="27"/>
      <c r="C38" s="27"/>
      <c r="D38" s="27"/>
      <c r="E38" s="27"/>
      <c r="F38" s="27"/>
      <c r="G38" s="12">
        <f>SUM(G13:G37)</f>
        <v>0</v>
      </c>
      <c r="H38" s="1" t="s">
        <v>39</v>
      </c>
      <c r="I38" s="13">
        <f>SUM(I13:I37)</f>
        <v>0</v>
      </c>
    </row>
    <row r="39" spans="1:9" ht="18" customHeight="1" x14ac:dyDescent="0.2">
      <c r="A39" s="28" t="s">
        <v>40</v>
      </c>
      <c r="B39" s="28"/>
      <c r="C39" s="28"/>
      <c r="D39" s="28"/>
      <c r="E39" s="29" t="s">
        <v>41</v>
      </c>
      <c r="F39" s="29"/>
      <c r="G39" s="30" t="s">
        <v>42</v>
      </c>
      <c r="H39" s="30"/>
      <c r="I39" s="14" t="str">
        <f>IF(AND(G38&gt;=1000,G38&lt;3000),I38*(1-2.5%),"-")</f>
        <v>-</v>
      </c>
    </row>
    <row r="40" spans="1:9" ht="18" customHeight="1" x14ac:dyDescent="0.2">
      <c r="A40" s="28" t="s">
        <v>43</v>
      </c>
      <c r="B40" s="28"/>
      <c r="C40" s="28"/>
      <c r="D40" s="28"/>
      <c r="E40" s="29" t="s">
        <v>44</v>
      </c>
      <c r="F40" s="29"/>
      <c r="G40" s="30" t="s">
        <v>42</v>
      </c>
      <c r="H40" s="30"/>
      <c r="I40" s="14" t="str">
        <f>IF(AND(G38&gt;=3000,G38&lt;=5000),I38*(1-5%),"-")</f>
        <v>-</v>
      </c>
    </row>
    <row r="41" spans="1:9" ht="18" customHeight="1" x14ac:dyDescent="0.2">
      <c r="A41" s="28" t="s">
        <v>45</v>
      </c>
      <c r="B41" s="28"/>
      <c r="C41" s="28"/>
      <c r="D41" s="28"/>
      <c r="E41" s="29" t="s">
        <v>46</v>
      </c>
      <c r="F41" s="29"/>
      <c r="G41" s="30" t="s">
        <v>42</v>
      </c>
      <c r="H41" s="30"/>
      <c r="I41" s="14" t="str">
        <f>IF(G38&gt;5000,I38*(1-7.5%),"-")</f>
        <v>-</v>
      </c>
    </row>
    <row r="42" spans="1:9" ht="24" customHeight="1" x14ac:dyDescent="0.2">
      <c r="A42" s="31" t="s">
        <v>47</v>
      </c>
      <c r="B42" s="31"/>
      <c r="C42" s="31"/>
      <c r="D42" s="31"/>
      <c r="E42" s="31"/>
      <c r="F42" s="31"/>
      <c r="G42" s="31"/>
      <c r="H42" s="31"/>
      <c r="I42" s="15">
        <f>IF(G38&gt;5000,IF(ISNUMBER(I41),I41,I38),IF(AND(G38&gt;=3000,G38&lt;=5000),IF(ISNUMBER(I40),I40,I38),IF(AND(G38&gt;=1000,G38&lt;3000),IF(ISNUMBER(I39),I39,I38),I38)))*1.2</f>
        <v>0</v>
      </c>
    </row>
    <row r="44" spans="1:9" ht="18" customHeight="1" x14ac:dyDescent="0.2">
      <c r="A44" s="32" t="s">
        <v>48</v>
      </c>
      <c r="B44" s="32"/>
      <c r="C44" s="32"/>
      <c r="D44" s="32"/>
      <c r="E44" s="32"/>
      <c r="F44" s="32"/>
      <c r="G44" s="32"/>
      <c r="H44" s="32"/>
      <c r="I44" s="32"/>
    </row>
    <row r="45" spans="1:9" ht="9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</row>
    <row r="46" spans="1:9" ht="21.75" customHeight="1" x14ac:dyDescent="0.2">
      <c r="A46" s="33" t="s">
        <v>49</v>
      </c>
      <c r="B46" s="33"/>
      <c r="C46" s="33"/>
      <c r="D46" s="33"/>
      <c r="E46" s="33" t="s">
        <v>50</v>
      </c>
      <c r="F46" s="33"/>
      <c r="G46" s="33"/>
      <c r="H46" s="33"/>
      <c r="I46" s="33"/>
    </row>
    <row r="47" spans="1:9" ht="30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7.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21.75" customHeight="1" x14ac:dyDescent="0.2">
      <c r="A49" s="36" t="s">
        <v>51</v>
      </c>
      <c r="B49" s="36"/>
      <c r="C49" s="36"/>
      <c r="D49" s="36"/>
      <c r="E49" s="36"/>
      <c r="F49" s="36"/>
      <c r="G49" s="36"/>
      <c r="H49" s="36"/>
      <c r="I49" s="36"/>
    </row>
    <row r="50" spans="1:9" ht="90" customHeight="1" x14ac:dyDescent="0.2">
      <c r="A50" s="37" t="s">
        <v>52</v>
      </c>
      <c r="B50" s="37"/>
      <c r="C50" s="37"/>
      <c r="D50" s="37"/>
      <c r="E50" s="37" t="s">
        <v>53</v>
      </c>
      <c r="F50" s="37"/>
      <c r="G50" s="37"/>
      <c r="H50" s="37"/>
      <c r="I50" s="37"/>
    </row>
    <row r="51" spans="1:9" ht="15.75" customHeight="1" x14ac:dyDescent="0.2">
      <c r="A51" s="34" t="s">
        <v>57</v>
      </c>
      <c r="B51" s="34"/>
      <c r="C51" s="34"/>
      <c r="D51" s="34"/>
      <c r="E51" s="34"/>
      <c r="F51" s="34"/>
      <c r="G51" s="34"/>
      <c r="H51" s="34"/>
      <c r="I51" s="34"/>
    </row>
  </sheetData>
  <sheetProtection algorithmName="SHA-512" hashValue="zCrpdlyDlSTXY2VH4MUSKm9CSG/ovwZaW77prhKo82UZtriZ1L3bZcoQFbPzndcKoBNd/1rXDt5Cblfi1s4ilw==" saltValue="1OVCiq/CiePTHCIGg0E/3w==" spinCount="100000" sheet="1" formatCells="0" formatColumns="0" formatRows="0" insertColumns="0" insertRows="0" insertHyperlinks="0" deleteColumns="0" deleteRows="0" sort="0" autoFilter="0" pivotTables="0"/>
  <mergeCells count="34">
    <mergeCell ref="A51:I51"/>
    <mergeCell ref="A47:D47"/>
    <mergeCell ref="E47:I47"/>
    <mergeCell ref="A48:I48"/>
    <mergeCell ref="A49:I49"/>
    <mergeCell ref="A50:D50"/>
    <mergeCell ref="E50:I50"/>
    <mergeCell ref="A42:H42"/>
    <mergeCell ref="A44:I44"/>
    <mergeCell ref="A45:I45"/>
    <mergeCell ref="A46:D46"/>
    <mergeCell ref="E46:I46"/>
    <mergeCell ref="A40:D40"/>
    <mergeCell ref="E40:F40"/>
    <mergeCell ref="G40:H40"/>
    <mergeCell ref="A41:D41"/>
    <mergeCell ref="E41:F41"/>
    <mergeCell ref="G41:H41"/>
    <mergeCell ref="A10:B10"/>
    <mergeCell ref="C10:I10"/>
    <mergeCell ref="A38:F38"/>
    <mergeCell ref="A39:D39"/>
    <mergeCell ref="E39:F39"/>
    <mergeCell ref="G39:H39"/>
    <mergeCell ref="A7:I7"/>
    <mergeCell ref="A8:B8"/>
    <mergeCell ref="C8:I8"/>
    <mergeCell ref="A9:B9"/>
    <mergeCell ref="C9:I9"/>
    <mergeCell ref="A2:D4"/>
    <mergeCell ref="E4:I4"/>
    <mergeCell ref="A5:D6"/>
    <mergeCell ref="E5:I6"/>
    <mergeCell ref="E1:I3"/>
  </mergeCells>
  <pageMargins left="0.75" right="0.75" top="1" bottom="1" header="0.511811023622047" footer="0.511811023622047"/>
  <pageSetup scale="52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Valérie Lagoda</cp:lastModifiedBy>
  <cp:revision>0</cp:revision>
  <dcterms:created xsi:type="dcterms:W3CDTF">2026-05-20T09:03:21Z</dcterms:created>
  <dcterms:modified xsi:type="dcterms:W3CDTF">2026-07-06T13:31:03Z</dcterms:modified>
  <dc:language>en-US</dc:language>
</cp:coreProperties>
</file>